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S:\Website\"/>
    </mc:Choice>
  </mc:AlternateContent>
  <xr:revisionPtr revIDLastSave="0" documentId="8_{0691DDFA-5E55-49E4-989F-6FE06B53C2CC}" xr6:coauthVersionLast="43" xr6:coauthVersionMax="43" xr10:uidLastSave="{00000000-0000-0000-0000-000000000000}"/>
  <bookViews>
    <workbookView xWindow="-120" yWindow="-120" windowWidth="51840" windowHeight="21240" tabRatio="685" firstSheet="1" activeTab="3"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3" l="1"/>
  <c r="B24" i="4" l="1"/>
  <c r="B23" i="4"/>
  <c r="B22" i="4"/>
  <c r="B9" i="1" l="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B4" i="3"/>
  <c r="B3" i="3"/>
  <c r="C3" i="2" l="1"/>
  <c r="C4" i="2" s="1"/>
  <c r="C5" i="2" s="1"/>
  <c r="C6" i="2" s="1"/>
</calcChain>
</file>

<file path=xl/sharedStrings.xml><?xml version="1.0" encoding="utf-8"?>
<sst xmlns="http://schemas.openxmlformats.org/spreadsheetml/2006/main" count="448" uniqueCount="319">
  <si>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</si>
  <si>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</si>
  <si>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</si>
  <si>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</si>
  <si>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</si>
  <si>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</si>
  <si>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</si>
  <si>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</si>
  <si>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</si>
  <si>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</si>
  <si>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</si>
  <si>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</si>
  <si>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</si>
  <si>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</si>
  <si>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</si>
  <si>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</si>
  <si>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</si>
  <si>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</si>
  <si>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</si>
  <si>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</si>
  <si>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</si>
  <si>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</si>
  <si>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</si>
  <si>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</si>
  <si>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</si>
  <si>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</si>
  <si>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</si>
  <si>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</si>
  <si>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</si>
  <si>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</si>
  <si>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</si>
  <si>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</si>
  <si>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</si>
  <si>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</si>
  <si>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</si>
  <si>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</si>
  <si>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</si>
  <si>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</si>
  <si>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</si>
  <si>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</si>
  <si>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</si>
  <si>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</si>
  <si>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</si>
  <si>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</si>
  <si>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</si>
  <si>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</si>
  <si>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</si>
  <si>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</si>
  <si>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</si>
  <si>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</si>
  <si>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</si>
  <si>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</si>
  <si>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</si>
  <si>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</si>
  <si>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</si>
  <si>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</si>
  <si>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</si>
  <si>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</si>
  <si>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</si>
  <si>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</si>
  <si>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</si>
  <si>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</si>
  <si>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</si>
  <si>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</si>
  <si>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</si>
  <si>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</si>
  <si>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</si>
  <si>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</si>
  <si>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</si>
  <si>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</si>
  <si>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</si>
  <si>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</si>
  <si>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</si>
  <si>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</si>
  <si>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</si>
  <si>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</si>
  <si>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</si>
  <si>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</si>
  <si>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</si>
  <si>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</si>
  <si>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</si>
  <si>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</si>
  <si>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</si>
  <si>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</si>
  <si>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</si>
  <si>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</si>
  <si>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</si>
  <si>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</si>
  <si>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</si>
  <si>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</si>
  <si>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</si>
  <si>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</si>
  <si>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</si>
  <si>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</si>
  <si>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</si>
  <si>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</si>
  <si>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</si>
  <si>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</si>
  <si>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</si>
  <si>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</si>
  <si>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</si>
  <si>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</si>
  <si>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</si>
  <si>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</si>
  <si>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</si>
  <si>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</si>
  <si>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</si>
  <si>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</si>
  <si>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</si>
  <si>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</si>
  <si>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</si>
  <si>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</si>
  <si>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</si>
  <si>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</si>
  <si>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</si>
  <si>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</si>
  <si>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</si>
  <si>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</si>
  <si>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</si>
  <si>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</si>
  <si>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</si>
  <si>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</si>
  <si>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</si>
  <si>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</si>
  <si>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</si>
  <si>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</si>
  <si>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</si>
  <si>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</si>
  <si>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</si>
  <si>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</si>
  <si>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</si>
  <si>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</si>
  <si>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</si>
  <si>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</si>
  <si>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</si>
  <si>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</si>
  <si>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</si>
  <si>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</si>
  <si>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</si>
  <si>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</si>
  <si>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</si>
  <si>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</si>
  <si>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</si>
  <si>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</si>
  <si>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</si>
  <si>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</si>
  <si>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</si>
  <si>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</si>
  <si>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</si>
  <si>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</si>
  <si>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</si>
  <si>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</si>
  <si>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</si>
  <si>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</si>
  <si>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</si>
  <si>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</si>
  <si>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</si>
  <si>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</si>
  <si>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</si>
  <si>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</si>
  <si>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</si>
  <si>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</si>
  <si>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</si>
  <si>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</si>
  <si>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</si>
  <si>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</si>
  <si>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</si>
  <si>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</si>
  <si>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</si>
  <si>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</si>
  <si>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</si>
  <si>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</si>
  <si>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</si>
  <si>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</si>
  <si>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</si>
  <si>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</si>
  <si>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</si>
  <si>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</si>
  <si>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</si>
  <si>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</si>
  <si>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</si>
  <si>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</si>
  <si>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</si>
  <si>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</si>
  <si>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</si>
  <si>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</si>
  <si>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</si>
  <si>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</si>
  <si>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</si>
  <si>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</si>
  <si>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</si>
  <si>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</si>
  <si>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</si>
  <si>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</si>
  <si>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</si>
  <si>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</si>
  <si>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</si>
  <si>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</si>
  <si>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</si>
  <si>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</si>
  <si>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</si>
  <si>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</si>
  <si>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</si>
  <si>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</si>
  <si>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</si>
  <si>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</si>
  <si>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</si>
  <si>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</si>
  <si>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</si>
  <si>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</si>
  <si>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</si>
  <si>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</si>
  <si>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</si>
  <si>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</si>
  <si>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</si>
  <si>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</si>
  <si>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</si>
  <si>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</si>
  <si>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</si>
  <si>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</si>
  <si>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</si>
  <si>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</si>
  <si>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</si>
  <si>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</si>
  <si>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</si>
  <si>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</si>
  <si>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</si>
  <si>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</si>
  <si>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</si>
  <si>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</si>
  <si>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</si>
  <si>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</si>
  <si>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</si>
  <si>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</si>
  <si>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</si>
  <si>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</si>
  <si>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</si>
  <si>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</si>
  <si>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</si>
  <si>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</si>
  <si>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</si>
  <si>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</si>
  <si>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</si>
  <si>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</si>
  <si>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</si>
  <si>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</si>
  <si>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</si>
  <si>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</si>
  <si>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</si>
  <si>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</si>
  <si>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</si>
  <si>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</si>
  <si>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</si>
  <si>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</si>
  <si>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</si>
  <si>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</si>
  <si>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</si>
  <si>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</si>
  <si>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</si>
  <si>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</si>
  <si>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</si>
  <si>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</si>
  <si>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</si>
  <si>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</si>
  <si>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</si>
  <si>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</si>
  <si>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</si>
  <si>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</si>
  <si>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</si>
  <si>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</si>
  <si>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</si>
  <si>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</si>
  <si>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</si>
  <si>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</si>
  <si>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</si>
  <si>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</si>
  <si>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</si>
  <si>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</si>
  <si>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</si>
  <si>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</si>
  <si>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</si>
  <si>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</si>
  <si>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</si>
  <si>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</si>
  <si>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</si>
  <si>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</si>
  <si>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</si>
  <si>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</si>
  <si>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</si>
  <si>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</si>
  <si>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</si>
  <si>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</si>
  <si>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</si>
  <si>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</si>
  <si>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</si>
  <si>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</si>
  <si>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</si>
  <si>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</si>
  <si>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</si>
  <si>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Waller County, Texas</t>
  </si>
  <si>
    <t>Alan Younts</t>
  </si>
  <si>
    <t>County Auditor</t>
  </si>
  <si>
    <t>979-826-7740</t>
  </si>
  <si>
    <t>a.younts@wallercounty.us</t>
  </si>
  <si>
    <t>836 Austin Street, Suite 221</t>
  </si>
  <si>
    <t>Hempstead</t>
  </si>
  <si>
    <t>Waller</t>
  </si>
  <si>
    <t>www.co.waller.tx.us</t>
  </si>
  <si>
    <t>1-800-901-4412</t>
  </si>
  <si>
    <t>Certificates of Obligation, Series 2014</t>
  </si>
  <si>
    <t>Capital Lease,  2016</t>
  </si>
  <si>
    <t>Capital Lease,  2017</t>
  </si>
  <si>
    <t>General Obligation Bonds, Series 2017</t>
  </si>
  <si>
    <t>Law Enforcement Center</t>
  </si>
  <si>
    <t>Public Improvements</t>
  </si>
  <si>
    <t>R&amp;B Equipment</t>
  </si>
  <si>
    <t>MAC of Texas, 2017 estimate</t>
  </si>
  <si>
    <t>General Obligation Bonds, Series 2018</t>
  </si>
  <si>
    <t>Tax Notes, Series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</si>
</sst>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zoomScale="85" zoomScaleNormal="85" workbookViewId="0"/>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35"/>
  <sheetViews>
    <sheetView topLeftCell="A7" zoomScale="85" zoomScaleNormal="85" workbookViewId="0">
      <selection activeCell="B9" sqref="B9"/>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16</v>
      </c>
    </row>
    <row r="6" spans="1:2" x14ac:dyDescent="0.25">
      <c r="A6" s="14" t="s">
        <v>22</v>
      </c>
      <c r="B6" s="77"/>
    </row>
    <row r="7" spans="1:2" x14ac:dyDescent="0.25">
      <c r="A7" s="14" t="s">
        <v>239</v>
      </c>
      <c r="B7" s="76">
        <v>2018</v>
      </c>
    </row>
    <row r="8" spans="1:2" x14ac:dyDescent="0.25">
      <c r="A8" s="14" t="s">
        <v>298</v>
      </c>
      <c r="B8" s="78">
        <v>43101</v>
      </c>
    </row>
    <row r="9" spans="1:2" x14ac:dyDescent="0.25">
      <c r="A9" s="14" t="s">
        <v>14</v>
      </c>
      <c r="B9" s="72">
        <f>IF(ISBLANK(B8),"",DATE(YEAR(B8)+1,MONTH(B8),DAY(B8)-1))</f>
        <v>43465</v>
      </c>
    </row>
    <row r="10" spans="1:2" x14ac:dyDescent="0.25">
      <c r="A10" s="14" t="s">
        <v>21</v>
      </c>
      <c r="B10" s="78" t="s">
        <v>307</v>
      </c>
    </row>
    <row r="11" spans="1:2" x14ac:dyDescent="0.25">
      <c r="A11" s="14" t="s">
        <v>240</v>
      </c>
      <c r="B11" s="79" t="s">
        <v>308</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300</v>
      </c>
    </row>
    <row r="17" spans="1:2" x14ac:dyDescent="0.25">
      <c r="A17" s="18" t="s">
        <v>243</v>
      </c>
      <c r="B17" s="76" t="s">
        <v>301</v>
      </c>
    </row>
    <row r="18" spans="1:2" x14ac:dyDescent="0.25">
      <c r="A18" s="18" t="s">
        <v>244</v>
      </c>
      <c r="B18" s="79" t="s">
        <v>302</v>
      </c>
    </row>
    <row r="19" spans="1:2" x14ac:dyDescent="0.25">
      <c r="A19" s="18" t="s">
        <v>4</v>
      </c>
      <c r="B19" s="76" t="s">
        <v>303</v>
      </c>
    </row>
    <row r="20" spans="1:2" x14ac:dyDescent="0.25">
      <c r="A20" s="18" t="s">
        <v>245</v>
      </c>
      <c r="B20" s="76" t="s">
        <v>304</v>
      </c>
    </row>
    <row r="21" spans="1:2" x14ac:dyDescent="0.25">
      <c r="A21" s="18" t="s">
        <v>5</v>
      </c>
      <c r="B21" s="76"/>
    </row>
    <row r="22" spans="1:2" x14ac:dyDescent="0.25">
      <c r="A22" s="18" t="s">
        <v>246</v>
      </c>
      <c r="B22" s="76" t="s">
        <v>305</v>
      </c>
    </row>
    <row r="23" spans="1:2" x14ac:dyDescent="0.25">
      <c r="A23" s="18" t="s">
        <v>247</v>
      </c>
      <c r="B23" s="80">
        <v>77445</v>
      </c>
    </row>
    <row r="24" spans="1:2" x14ac:dyDescent="0.25">
      <c r="A24" s="18" t="s">
        <v>248</v>
      </c>
      <c r="B24" s="76" t="s">
        <v>306</v>
      </c>
    </row>
    <row r="25" spans="1:2" x14ac:dyDescent="0.25">
      <c r="A25" s="18" t="s">
        <v>279</v>
      </c>
      <c r="B25" s="76" t="s">
        <v>12</v>
      </c>
    </row>
    <row r="26" spans="1:2" x14ac:dyDescent="0.25">
      <c r="A26" s="18" t="s">
        <v>6</v>
      </c>
      <c r="B26" s="76"/>
    </row>
    <row r="27" spans="1:2" x14ac:dyDescent="0.25">
      <c r="A27" s="18" t="s">
        <v>7</v>
      </c>
      <c r="B27" s="76"/>
    </row>
    <row r="28" spans="1:2" x14ac:dyDescent="0.25">
      <c r="A28" s="18" t="s">
        <v>8</v>
      </c>
      <c r="B28" s="76"/>
    </row>
    <row r="29" spans="1:2" x14ac:dyDescent="0.25">
      <c r="A29" s="18" t="s">
        <v>9</v>
      </c>
      <c r="B29" s="76"/>
    </row>
    <row r="30" spans="1:2" x14ac:dyDescent="0.25">
      <c r="A30" s="18" t="s">
        <v>10</v>
      </c>
      <c r="B30" s="76"/>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sheetPr>
  <dimension ref="A1:S30052"/>
  <sheetViews>
    <sheetView zoomScale="85" zoomScaleNormal="85" workbookViewId="0">
      <selection activeCell="E10" sqref="E10:E15"/>
    </sheetView>
  </sheetViews>
  <sheetFormatPr defaultColWidth="0" defaultRowHeight="15.75" zeroHeight="1" x14ac:dyDescent="0.25"/>
  <cols>
    <col min="1" max="1" width="39.4257812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6.7109375" style="5" customWidth="1"/>
    <col min="11" max="11" width="32.14062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Waller County, Texas</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2018</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25">
      <c r="A10" s="81" t="s">
        <v>309</v>
      </c>
      <c r="B10" s="82"/>
      <c r="C10" s="83">
        <v>5000000</v>
      </c>
      <c r="D10" s="83">
        <v>3142000</v>
      </c>
      <c r="E10" s="84">
        <v>3371503.4</v>
      </c>
      <c r="F10" s="85">
        <v>45337</v>
      </c>
      <c r="G10" s="82" t="s">
        <v>12</v>
      </c>
      <c r="H10" s="84">
        <v>5000000</v>
      </c>
      <c r="I10" s="84">
        <v>4662530</v>
      </c>
      <c r="J10" s="84">
        <f>H10-I10</f>
        <v>337470</v>
      </c>
      <c r="K10" s="82" t="s">
        <v>314</v>
      </c>
      <c r="L10" s="82" t="s">
        <v>13</v>
      </c>
      <c r="M10" s="81" t="s">
        <v>11</v>
      </c>
      <c r="N10" s="81" t="s">
        <v>11</v>
      </c>
      <c r="O10" s="82" t="s">
        <v>11</v>
      </c>
      <c r="P10" s="82" t="s">
        <v>11</v>
      </c>
      <c r="Q10" s="82"/>
      <c r="R10" s="86"/>
      <c r="S10" s="86"/>
    </row>
    <row r="11" spans="1:19" s="3" customFormat="1" x14ac:dyDescent="0.25">
      <c r="A11" s="86" t="s">
        <v>310</v>
      </c>
      <c r="B11" s="86"/>
      <c r="C11" s="83">
        <v>378335</v>
      </c>
      <c r="D11" s="83">
        <v>129898</v>
      </c>
      <c r="E11" s="84">
        <v>134184.45000000001</v>
      </c>
      <c r="F11" s="87">
        <v>43586</v>
      </c>
      <c r="G11" s="82" t="s">
        <v>12</v>
      </c>
      <c r="H11" s="84">
        <v>378335</v>
      </c>
      <c r="I11" s="84">
        <v>378335</v>
      </c>
      <c r="J11" s="84">
        <f t="shared" ref="J11:J61" si="0">H11-I11</f>
        <v>0</v>
      </c>
      <c r="K11" s="88" t="s">
        <v>315</v>
      </c>
      <c r="L11" s="82" t="s">
        <v>13</v>
      </c>
      <c r="M11" s="81"/>
      <c r="N11" s="81"/>
      <c r="O11" s="82"/>
      <c r="P11" s="82"/>
      <c r="Q11" s="82"/>
      <c r="R11" s="86"/>
      <c r="S11" s="86"/>
    </row>
    <row r="12" spans="1:19" s="3" customFormat="1" x14ac:dyDescent="0.25">
      <c r="A12" s="86" t="s">
        <v>311</v>
      </c>
      <c r="B12" s="86"/>
      <c r="C12" s="83">
        <v>157038.21</v>
      </c>
      <c r="D12" s="83">
        <v>104022</v>
      </c>
      <c r="E12" s="84">
        <v>104022</v>
      </c>
      <c r="F12" s="87">
        <v>43846</v>
      </c>
      <c r="G12" s="82" t="s">
        <v>12</v>
      </c>
      <c r="H12" s="84">
        <v>157038</v>
      </c>
      <c r="I12" s="84">
        <v>157038</v>
      </c>
      <c r="J12" s="84">
        <f t="shared" si="0"/>
        <v>0</v>
      </c>
      <c r="K12" s="88" t="s">
        <v>315</v>
      </c>
      <c r="L12" s="82" t="s">
        <v>13</v>
      </c>
      <c r="M12" s="81"/>
      <c r="N12" s="81"/>
      <c r="O12" s="82"/>
      <c r="P12" s="82"/>
      <c r="Q12" s="82"/>
      <c r="R12" s="86"/>
      <c r="S12" s="86"/>
    </row>
    <row r="13" spans="1:19" s="3" customFormat="1" x14ac:dyDescent="0.25">
      <c r="A13" s="86" t="s">
        <v>312</v>
      </c>
      <c r="B13" s="86"/>
      <c r="C13" s="83">
        <v>9375000</v>
      </c>
      <c r="D13" s="83">
        <v>9375000</v>
      </c>
      <c r="E13" s="84">
        <v>12528075</v>
      </c>
      <c r="F13" s="87">
        <v>50451</v>
      </c>
      <c r="G13" s="82" t="s">
        <v>12</v>
      </c>
      <c r="H13" s="84">
        <v>9500000</v>
      </c>
      <c r="I13" s="84">
        <v>4413129.18</v>
      </c>
      <c r="J13" s="84">
        <f>H13-I13</f>
        <v>5086870.82</v>
      </c>
      <c r="K13" s="88" t="s">
        <v>313</v>
      </c>
      <c r="L13" s="82" t="s">
        <v>12</v>
      </c>
      <c r="M13" s="81"/>
      <c r="N13" s="81" t="s">
        <v>44</v>
      </c>
      <c r="O13" s="82"/>
      <c r="P13" s="82"/>
      <c r="Q13" s="82"/>
      <c r="R13" s="86"/>
      <c r="S13" s="86"/>
    </row>
    <row r="14" spans="1:19" s="3" customFormat="1" x14ac:dyDescent="0.25">
      <c r="A14" s="86" t="s">
        <v>317</v>
      </c>
      <c r="B14" s="86"/>
      <c r="C14" s="83">
        <v>28930000</v>
      </c>
      <c r="D14" s="83">
        <v>28930000</v>
      </c>
      <c r="E14" s="84">
        <v>41327150.640000001</v>
      </c>
      <c r="F14" s="87">
        <v>50451</v>
      </c>
      <c r="G14" s="82" t="s">
        <v>12</v>
      </c>
      <c r="H14" s="84">
        <v>28925284</v>
      </c>
      <c r="I14" s="84">
        <v>0</v>
      </c>
      <c r="J14" s="84">
        <f>H14-I14</f>
        <v>28925284</v>
      </c>
      <c r="K14" s="88" t="s">
        <v>313</v>
      </c>
      <c r="L14" s="82" t="s">
        <v>12</v>
      </c>
      <c r="M14" s="81"/>
      <c r="N14" s="81" t="s">
        <v>44</v>
      </c>
      <c r="O14" s="82"/>
      <c r="P14" s="82"/>
      <c r="Q14" s="82"/>
      <c r="R14" s="86"/>
      <c r="S14" s="86"/>
    </row>
    <row r="15" spans="1:19" s="3" customFormat="1" x14ac:dyDescent="0.25">
      <c r="A15" s="86" t="s">
        <v>318</v>
      </c>
      <c r="B15" s="86"/>
      <c r="C15" s="83">
        <v>455000</v>
      </c>
      <c r="D15" s="83">
        <v>375000</v>
      </c>
      <c r="E15" s="84">
        <v>401167</v>
      </c>
      <c r="F15" s="87">
        <v>44788</v>
      </c>
      <c r="G15" s="82" t="s">
        <v>12</v>
      </c>
      <c r="H15" s="84">
        <v>455000</v>
      </c>
      <c r="I15" s="84">
        <v>455000</v>
      </c>
      <c r="J15" s="84">
        <f t="shared" si="0"/>
        <v>0</v>
      </c>
      <c r="K15" s="88" t="s">
        <v>315</v>
      </c>
      <c r="L15" s="82" t="s">
        <v>13</v>
      </c>
      <c r="M15" s="81"/>
      <c r="N15" s="81"/>
      <c r="O15" s="82"/>
      <c r="P15" s="82"/>
      <c r="Q15" s="82"/>
      <c r="R15" s="86"/>
      <c r="S15" s="86"/>
    </row>
    <row r="16" spans="1:19" s="3" customFormat="1" x14ac:dyDescent="0.25">
      <c r="A16" s="86"/>
      <c r="B16" s="86"/>
      <c r="C16" s="83">
        <v>0</v>
      </c>
      <c r="D16" s="83">
        <v>0</v>
      </c>
      <c r="E16" s="84">
        <v>0</v>
      </c>
      <c r="F16" s="87"/>
      <c r="G16" s="82"/>
      <c r="H16" s="84">
        <v>0</v>
      </c>
      <c r="I16" s="84">
        <v>0</v>
      </c>
      <c r="J16" s="84">
        <f t="shared" si="0"/>
        <v>0</v>
      </c>
      <c r="K16" s="88"/>
      <c r="L16" s="82"/>
      <c r="M16" s="81"/>
      <c r="N16" s="81"/>
      <c r="O16" s="82"/>
      <c r="P16" s="82"/>
      <c r="Q16" s="82"/>
      <c r="R16" s="86"/>
      <c r="S16" s="86"/>
    </row>
    <row r="17" spans="1:19" s="3" customFormat="1" x14ac:dyDescent="0.25">
      <c r="A17" s="86"/>
      <c r="B17" s="86"/>
      <c r="C17" s="83">
        <v>0</v>
      </c>
      <c r="D17" s="83">
        <v>0</v>
      </c>
      <c r="E17" s="84">
        <v>0</v>
      </c>
      <c r="F17" s="87"/>
      <c r="G17" s="82"/>
      <c r="H17" s="84">
        <v>0</v>
      </c>
      <c r="I17" s="84">
        <v>0</v>
      </c>
      <c r="J17" s="84">
        <f t="shared" si="0"/>
        <v>0</v>
      </c>
      <c r="K17" s="88"/>
      <c r="L17" s="82"/>
      <c r="M17" s="81"/>
      <c r="N17" s="81"/>
      <c r="O17" s="82"/>
      <c r="P17" s="82"/>
      <c r="Q17" s="82"/>
      <c r="R17" s="86"/>
      <c r="S17" s="86"/>
    </row>
    <row r="18" spans="1:19" s="3" customFormat="1" x14ac:dyDescent="0.25">
      <c r="A18" s="86"/>
      <c r="B18" s="86"/>
      <c r="C18" s="83">
        <v>0</v>
      </c>
      <c r="D18" s="83">
        <v>0</v>
      </c>
      <c r="E18" s="84">
        <v>0</v>
      </c>
      <c r="F18" s="87"/>
      <c r="G18" s="82"/>
      <c r="H18" s="84">
        <v>0</v>
      </c>
      <c r="I18" s="84">
        <v>0</v>
      </c>
      <c r="J18" s="84">
        <f t="shared" si="0"/>
        <v>0</v>
      </c>
      <c r="K18" s="88"/>
      <c r="L18" s="82"/>
      <c r="M18" s="81"/>
      <c r="N18" s="81"/>
      <c r="O18" s="82"/>
      <c r="P18" s="82"/>
      <c r="Q18" s="82"/>
      <c r="R18" s="86"/>
      <c r="S18" s="86"/>
    </row>
    <row r="19" spans="1:19" s="3" customFormat="1" x14ac:dyDescent="0.25">
      <c r="A19" s="86"/>
      <c r="B19" s="86"/>
      <c r="C19" s="83">
        <v>0</v>
      </c>
      <c r="D19" s="83">
        <v>0</v>
      </c>
      <c r="E19" s="84">
        <v>0</v>
      </c>
      <c r="F19" s="87"/>
      <c r="G19" s="82"/>
      <c r="H19" s="84">
        <v>0</v>
      </c>
      <c r="I19" s="84">
        <v>0</v>
      </c>
      <c r="J19" s="84">
        <f t="shared" si="0"/>
        <v>0</v>
      </c>
      <c r="K19" s="88"/>
      <c r="L19" s="82"/>
      <c r="M19" s="81"/>
      <c r="N19" s="81"/>
      <c r="O19" s="82"/>
      <c r="P19" s="82"/>
      <c r="Q19" s="82"/>
      <c r="R19" s="86"/>
      <c r="S19" s="86"/>
    </row>
    <row r="20" spans="1:19" s="3" customFormat="1" x14ac:dyDescent="0.25">
      <c r="A20" s="86"/>
      <c r="B20" s="86"/>
      <c r="C20" s="83">
        <v>0</v>
      </c>
      <c r="D20" s="83">
        <v>0</v>
      </c>
      <c r="E20" s="84">
        <v>0</v>
      </c>
      <c r="F20" s="87"/>
      <c r="G20" s="82"/>
      <c r="H20" s="84">
        <v>0</v>
      </c>
      <c r="I20" s="84">
        <v>0</v>
      </c>
      <c r="J20" s="84">
        <f t="shared" si="0"/>
        <v>0</v>
      </c>
      <c r="K20" s="88"/>
      <c r="L20" s="82"/>
      <c r="M20" s="81"/>
      <c r="N20" s="81"/>
      <c r="O20" s="82"/>
      <c r="P20" s="82"/>
      <c r="Q20" s="82"/>
      <c r="R20" s="86"/>
      <c r="S20" s="86"/>
    </row>
    <row r="21" spans="1:19" s="3" customFormat="1" x14ac:dyDescent="0.25">
      <c r="A21" s="86"/>
      <c r="B21" s="86"/>
      <c r="C21" s="83">
        <v>0</v>
      </c>
      <c r="D21" s="83">
        <v>0</v>
      </c>
      <c r="E21" s="84">
        <v>0</v>
      </c>
      <c r="F21" s="87"/>
      <c r="G21" s="82"/>
      <c r="H21" s="84">
        <v>0</v>
      </c>
      <c r="I21" s="84">
        <v>0</v>
      </c>
      <c r="J21" s="84">
        <f t="shared" si="0"/>
        <v>0</v>
      </c>
      <c r="K21" s="88"/>
      <c r="L21" s="82"/>
      <c r="M21" s="81"/>
      <c r="N21" s="81"/>
      <c r="O21" s="82"/>
      <c r="P21" s="82"/>
      <c r="Q21" s="82"/>
      <c r="R21" s="86"/>
      <c r="S21" s="86"/>
    </row>
    <row r="22" spans="1:19" s="3" customFormat="1" x14ac:dyDescent="0.25">
      <c r="A22" s="86"/>
      <c r="B22" s="86"/>
      <c r="C22" s="83">
        <v>0</v>
      </c>
      <c r="D22" s="83">
        <v>0</v>
      </c>
      <c r="E22" s="84">
        <v>0</v>
      </c>
      <c r="F22" s="87"/>
      <c r="G22" s="82"/>
      <c r="H22" s="84">
        <v>0</v>
      </c>
      <c r="I22" s="84">
        <v>0</v>
      </c>
      <c r="J22" s="84">
        <f t="shared" si="0"/>
        <v>0</v>
      </c>
      <c r="K22" s="88"/>
      <c r="L22" s="82"/>
      <c r="M22" s="81"/>
      <c r="N22" s="81"/>
      <c r="O22" s="82"/>
      <c r="P22" s="82"/>
      <c r="Q22" s="82"/>
      <c r="R22" s="86"/>
      <c r="S22" s="86"/>
    </row>
    <row r="23" spans="1:19" s="3" customFormat="1" x14ac:dyDescent="0.25">
      <c r="A23" s="86"/>
      <c r="B23" s="86"/>
      <c r="C23" s="83">
        <v>0</v>
      </c>
      <c r="D23" s="83">
        <v>0</v>
      </c>
      <c r="E23" s="84">
        <v>0</v>
      </c>
      <c r="F23" s="87"/>
      <c r="G23" s="82"/>
      <c r="H23" s="84">
        <v>0</v>
      </c>
      <c r="I23" s="84">
        <v>0</v>
      </c>
      <c r="J23" s="84">
        <f t="shared" si="0"/>
        <v>0</v>
      </c>
      <c r="K23" s="88"/>
      <c r="L23" s="82"/>
      <c r="M23" s="81"/>
      <c r="N23" s="81"/>
      <c r="O23" s="82"/>
      <c r="P23" s="82"/>
      <c r="Q23" s="82"/>
      <c r="R23" s="86"/>
      <c r="S23" s="86"/>
    </row>
    <row r="24" spans="1:19" s="3" customFormat="1" x14ac:dyDescent="0.25">
      <c r="A24" s="86"/>
      <c r="B24" s="86"/>
      <c r="C24" s="83">
        <v>0</v>
      </c>
      <c r="D24" s="83">
        <v>0</v>
      </c>
      <c r="E24" s="84">
        <v>0</v>
      </c>
      <c r="F24" s="87"/>
      <c r="G24" s="82"/>
      <c r="H24" s="84">
        <v>0</v>
      </c>
      <c r="I24" s="84">
        <v>0</v>
      </c>
      <c r="J24" s="84">
        <f t="shared" si="0"/>
        <v>0</v>
      </c>
      <c r="K24" s="88"/>
      <c r="L24" s="82"/>
      <c r="M24" s="81"/>
      <c r="N24" s="81"/>
      <c r="O24" s="82"/>
      <c r="P24" s="82"/>
      <c r="Q24" s="82"/>
      <c r="R24" s="86"/>
      <c r="S24" s="86"/>
    </row>
    <row r="25" spans="1:19" s="3" customFormat="1" x14ac:dyDescent="0.25">
      <c r="A25" s="86"/>
      <c r="B25" s="86"/>
      <c r="C25" s="83">
        <v>0</v>
      </c>
      <c r="D25" s="83">
        <v>0</v>
      </c>
      <c r="E25" s="84">
        <v>0</v>
      </c>
      <c r="F25" s="87"/>
      <c r="G25" s="82"/>
      <c r="H25" s="84">
        <v>0</v>
      </c>
      <c r="I25" s="84">
        <v>0</v>
      </c>
      <c r="J25" s="84">
        <f t="shared" si="0"/>
        <v>0</v>
      </c>
      <c r="K25" s="88"/>
      <c r="L25" s="82"/>
      <c r="M25" s="81"/>
      <c r="N25" s="81"/>
      <c r="O25" s="82"/>
      <c r="P25" s="82"/>
      <c r="Q25" s="82"/>
      <c r="R25" s="86"/>
      <c r="S25" s="86"/>
    </row>
    <row r="26" spans="1:19" s="3" customFormat="1" x14ac:dyDescent="0.25">
      <c r="A26" s="86"/>
      <c r="B26" s="86"/>
      <c r="C26" s="83">
        <v>0</v>
      </c>
      <c r="D26" s="83">
        <v>0</v>
      </c>
      <c r="E26" s="84">
        <v>0</v>
      </c>
      <c r="F26" s="87"/>
      <c r="G26" s="82"/>
      <c r="H26" s="84">
        <v>0</v>
      </c>
      <c r="I26" s="84">
        <v>0</v>
      </c>
      <c r="J26" s="84">
        <f t="shared" si="0"/>
        <v>0</v>
      </c>
      <c r="K26" s="88"/>
      <c r="L26" s="82"/>
      <c r="M26" s="81"/>
      <c r="N26" s="81"/>
      <c r="O26" s="82"/>
      <c r="P26" s="82"/>
      <c r="Q26" s="82"/>
      <c r="R26" s="86"/>
      <c r="S26" s="86"/>
    </row>
    <row r="27" spans="1:19" s="3" customFormat="1" x14ac:dyDescent="0.25">
      <c r="A27" s="86"/>
      <c r="B27" s="86"/>
      <c r="C27" s="83">
        <v>0</v>
      </c>
      <c r="D27" s="83">
        <v>0</v>
      </c>
      <c r="E27" s="84">
        <v>0</v>
      </c>
      <c r="F27" s="87"/>
      <c r="G27" s="82"/>
      <c r="H27" s="84">
        <v>0</v>
      </c>
      <c r="I27" s="84">
        <v>0</v>
      </c>
      <c r="J27" s="84">
        <f t="shared" si="0"/>
        <v>0</v>
      </c>
      <c r="K27" s="88"/>
      <c r="L27" s="82"/>
      <c r="M27" s="81"/>
      <c r="N27" s="81"/>
      <c r="O27" s="82"/>
      <c r="P27" s="82"/>
      <c r="Q27" s="82"/>
      <c r="R27" s="86"/>
      <c r="S27" s="86"/>
    </row>
    <row r="28" spans="1:19" s="3" customFormat="1" x14ac:dyDescent="0.25">
      <c r="A28" s="86"/>
      <c r="B28" s="86"/>
      <c r="C28" s="83">
        <v>0</v>
      </c>
      <c r="D28" s="83">
        <v>0</v>
      </c>
      <c r="E28" s="84">
        <v>0</v>
      </c>
      <c r="F28" s="87"/>
      <c r="G28" s="82"/>
      <c r="H28" s="84">
        <v>0</v>
      </c>
      <c r="I28" s="84">
        <v>0</v>
      </c>
      <c r="J28" s="84">
        <f t="shared" si="0"/>
        <v>0</v>
      </c>
      <c r="K28" s="88"/>
      <c r="L28" s="82"/>
      <c r="M28" s="81"/>
      <c r="N28" s="81"/>
      <c r="O28" s="82"/>
      <c r="P28" s="82"/>
      <c r="Q28" s="82"/>
      <c r="R28" s="86"/>
      <c r="S28" s="86"/>
    </row>
    <row r="29" spans="1:19" s="3" customFormat="1" x14ac:dyDescent="0.25">
      <c r="A29" s="86"/>
      <c r="B29" s="86"/>
      <c r="C29" s="83">
        <v>0</v>
      </c>
      <c r="D29" s="83">
        <v>0</v>
      </c>
      <c r="E29" s="84">
        <v>0</v>
      </c>
      <c r="F29" s="87"/>
      <c r="G29" s="82"/>
      <c r="H29" s="84">
        <v>0</v>
      </c>
      <c r="I29" s="84">
        <v>0</v>
      </c>
      <c r="J29" s="84">
        <f t="shared" si="0"/>
        <v>0</v>
      </c>
      <c r="K29" s="88"/>
      <c r="L29" s="82"/>
      <c r="M29" s="81"/>
      <c r="N29" s="81"/>
      <c r="O29" s="82"/>
      <c r="P29" s="82"/>
      <c r="Q29" s="82"/>
      <c r="R29" s="86"/>
      <c r="S29" s="86"/>
    </row>
    <row r="30" spans="1:19" s="3" customFormat="1" x14ac:dyDescent="0.25">
      <c r="A30" s="86"/>
      <c r="B30" s="86"/>
      <c r="C30" s="83">
        <v>0</v>
      </c>
      <c r="D30" s="83">
        <v>0</v>
      </c>
      <c r="E30" s="84">
        <v>0</v>
      </c>
      <c r="F30" s="87"/>
      <c r="G30" s="82"/>
      <c r="H30" s="84">
        <v>0</v>
      </c>
      <c r="I30" s="84">
        <v>0</v>
      </c>
      <c r="J30" s="84">
        <f t="shared" si="0"/>
        <v>0</v>
      </c>
      <c r="K30" s="88"/>
      <c r="L30" s="82"/>
      <c r="M30" s="81"/>
      <c r="N30" s="81"/>
      <c r="O30" s="82"/>
      <c r="P30" s="82"/>
      <c r="Q30" s="82"/>
      <c r="R30" s="86"/>
      <c r="S30" s="86"/>
    </row>
    <row r="31" spans="1:19" s="3" customFormat="1" x14ac:dyDescent="0.25">
      <c r="A31" s="86"/>
      <c r="B31" s="86"/>
      <c r="C31" s="83">
        <v>0</v>
      </c>
      <c r="D31" s="83">
        <v>0</v>
      </c>
      <c r="E31" s="84">
        <v>0</v>
      </c>
      <c r="F31" s="87"/>
      <c r="G31" s="82"/>
      <c r="H31" s="84">
        <v>0</v>
      </c>
      <c r="I31" s="84">
        <v>0</v>
      </c>
      <c r="J31" s="84">
        <f t="shared" si="0"/>
        <v>0</v>
      </c>
      <c r="K31" s="88"/>
      <c r="L31" s="82"/>
      <c r="M31" s="81"/>
      <c r="N31" s="81"/>
      <c r="O31" s="82"/>
      <c r="P31" s="82"/>
      <c r="Q31" s="82"/>
      <c r="R31" s="86"/>
      <c r="S31" s="86"/>
    </row>
    <row r="32" spans="1:19" s="3" customFormat="1" x14ac:dyDescent="0.25">
      <c r="A32" s="86"/>
      <c r="B32" s="86"/>
      <c r="C32" s="83">
        <v>0</v>
      </c>
      <c r="D32" s="83">
        <v>0</v>
      </c>
      <c r="E32" s="84">
        <v>0</v>
      </c>
      <c r="F32" s="87"/>
      <c r="G32" s="82"/>
      <c r="H32" s="84">
        <v>0</v>
      </c>
      <c r="I32" s="84">
        <v>0</v>
      </c>
      <c r="J32" s="84">
        <f t="shared" si="0"/>
        <v>0</v>
      </c>
      <c r="K32" s="88"/>
      <c r="L32" s="82"/>
      <c r="M32" s="81"/>
      <c r="N32" s="81"/>
      <c r="O32" s="82"/>
      <c r="P32" s="82"/>
      <c r="Q32" s="82"/>
      <c r="R32" s="86"/>
      <c r="S32" s="86"/>
    </row>
    <row r="33" spans="1:19" s="3" customFormat="1" x14ac:dyDescent="0.25">
      <c r="A33" s="86"/>
      <c r="B33" s="86"/>
      <c r="C33" s="83">
        <v>0</v>
      </c>
      <c r="D33" s="83">
        <v>0</v>
      </c>
      <c r="E33" s="84">
        <v>0</v>
      </c>
      <c r="F33" s="87"/>
      <c r="G33" s="82"/>
      <c r="H33" s="84">
        <v>0</v>
      </c>
      <c r="I33" s="84">
        <v>0</v>
      </c>
      <c r="J33" s="84">
        <f t="shared" si="0"/>
        <v>0</v>
      </c>
      <c r="K33" s="88"/>
      <c r="L33" s="82"/>
      <c r="M33" s="81"/>
      <c r="N33" s="81"/>
      <c r="O33" s="82"/>
      <c r="P33" s="82"/>
      <c r="Q33" s="82"/>
      <c r="R33" s="86"/>
      <c r="S33" s="86"/>
    </row>
    <row r="34" spans="1:19" s="3" customFormat="1" x14ac:dyDescent="0.25">
      <c r="A34" s="86"/>
      <c r="B34" s="86"/>
      <c r="C34" s="83">
        <v>0</v>
      </c>
      <c r="D34" s="83">
        <v>0</v>
      </c>
      <c r="E34" s="84">
        <v>0</v>
      </c>
      <c r="F34" s="87"/>
      <c r="G34" s="82"/>
      <c r="H34" s="84">
        <v>0</v>
      </c>
      <c r="I34" s="84">
        <v>0</v>
      </c>
      <c r="J34" s="84">
        <f t="shared" si="0"/>
        <v>0</v>
      </c>
      <c r="K34" s="88"/>
      <c r="L34" s="82"/>
      <c r="M34" s="81"/>
      <c r="N34" s="81"/>
      <c r="O34" s="82"/>
      <c r="P34" s="82"/>
      <c r="Q34" s="82"/>
      <c r="R34" s="86"/>
      <c r="S34" s="86"/>
    </row>
    <row r="35" spans="1:19" s="3" customFormat="1" x14ac:dyDescent="0.25">
      <c r="A35" s="86"/>
      <c r="B35" s="86"/>
      <c r="C35" s="83">
        <v>0</v>
      </c>
      <c r="D35" s="83">
        <v>0</v>
      </c>
      <c r="E35" s="84">
        <v>0</v>
      </c>
      <c r="F35" s="87"/>
      <c r="G35" s="82"/>
      <c r="H35" s="84">
        <v>0</v>
      </c>
      <c r="I35" s="84">
        <v>0</v>
      </c>
      <c r="J35" s="84">
        <f t="shared" si="0"/>
        <v>0</v>
      </c>
      <c r="K35" s="88"/>
      <c r="L35" s="82"/>
      <c r="M35" s="81"/>
      <c r="N35" s="81"/>
      <c r="O35" s="82"/>
      <c r="P35" s="82"/>
      <c r="Q35" s="82"/>
      <c r="R35" s="86"/>
      <c r="S35" s="86"/>
    </row>
    <row r="36" spans="1:19" s="3" customFormat="1" x14ac:dyDescent="0.25">
      <c r="A36" s="86"/>
      <c r="B36" s="86"/>
      <c r="C36" s="83">
        <v>0</v>
      </c>
      <c r="D36" s="83">
        <v>0</v>
      </c>
      <c r="E36" s="84">
        <v>0</v>
      </c>
      <c r="F36" s="87"/>
      <c r="G36" s="82"/>
      <c r="H36" s="84">
        <v>0</v>
      </c>
      <c r="I36" s="84">
        <v>0</v>
      </c>
      <c r="J36" s="84">
        <f t="shared" si="0"/>
        <v>0</v>
      </c>
      <c r="K36" s="88"/>
      <c r="L36" s="82"/>
      <c r="M36" s="81"/>
      <c r="N36" s="81"/>
      <c r="O36" s="82"/>
      <c r="P36" s="82"/>
      <c r="Q36" s="82"/>
      <c r="R36" s="86"/>
      <c r="S36" s="86"/>
    </row>
    <row r="37" spans="1:19" s="3" customFormat="1" x14ac:dyDescent="0.25">
      <c r="A37" s="86"/>
      <c r="B37" s="86"/>
      <c r="C37" s="83">
        <v>0</v>
      </c>
      <c r="D37" s="83">
        <v>0</v>
      </c>
      <c r="E37" s="84">
        <v>0</v>
      </c>
      <c r="F37" s="87"/>
      <c r="G37" s="82"/>
      <c r="H37" s="84">
        <v>0</v>
      </c>
      <c r="I37" s="84">
        <v>0</v>
      </c>
      <c r="J37" s="84">
        <f t="shared" si="0"/>
        <v>0</v>
      </c>
      <c r="K37" s="88"/>
      <c r="L37" s="82"/>
      <c r="M37" s="81"/>
      <c r="N37" s="81"/>
      <c r="O37" s="82"/>
      <c r="P37" s="82"/>
      <c r="Q37" s="82"/>
      <c r="R37" s="86"/>
      <c r="S37" s="86"/>
    </row>
    <row r="38" spans="1:19" s="3" customFormat="1" x14ac:dyDescent="0.25">
      <c r="A38" s="86"/>
      <c r="B38" s="86"/>
      <c r="C38" s="83">
        <v>0</v>
      </c>
      <c r="D38" s="83">
        <v>0</v>
      </c>
      <c r="E38" s="84">
        <v>0</v>
      </c>
      <c r="F38" s="87"/>
      <c r="G38" s="82"/>
      <c r="H38" s="84">
        <v>0</v>
      </c>
      <c r="I38" s="84">
        <v>0</v>
      </c>
      <c r="J38" s="84">
        <f t="shared" si="0"/>
        <v>0</v>
      </c>
      <c r="K38" s="88"/>
      <c r="L38" s="82"/>
      <c r="M38" s="81"/>
      <c r="N38" s="81"/>
      <c r="O38" s="82"/>
      <c r="P38" s="82"/>
      <c r="Q38" s="82"/>
      <c r="R38" s="86"/>
      <c r="S38" s="86"/>
    </row>
    <row r="39" spans="1:19" s="3" customFormat="1" x14ac:dyDescent="0.25">
      <c r="A39" s="86"/>
      <c r="B39" s="86"/>
      <c r="C39" s="83">
        <v>0</v>
      </c>
      <c r="D39" s="83">
        <v>0</v>
      </c>
      <c r="E39" s="84">
        <v>0</v>
      </c>
      <c r="F39" s="87"/>
      <c r="G39" s="82"/>
      <c r="H39" s="84">
        <v>0</v>
      </c>
      <c r="I39" s="84">
        <v>0</v>
      </c>
      <c r="J39" s="84">
        <f t="shared" si="0"/>
        <v>0</v>
      </c>
      <c r="K39" s="88"/>
      <c r="L39" s="82"/>
      <c r="M39" s="81"/>
      <c r="N39" s="81"/>
      <c r="O39" s="82"/>
      <c r="P39" s="82"/>
      <c r="Q39" s="82"/>
      <c r="R39" s="86"/>
      <c r="S39" s="86"/>
    </row>
    <row r="40" spans="1:19" s="3" customFormat="1" x14ac:dyDescent="0.25">
      <c r="A40" s="86"/>
      <c r="B40" s="86"/>
      <c r="C40" s="83">
        <v>0</v>
      </c>
      <c r="D40" s="83">
        <v>0</v>
      </c>
      <c r="E40" s="84">
        <v>0</v>
      </c>
      <c r="F40" s="87"/>
      <c r="G40" s="82"/>
      <c r="H40" s="84">
        <v>0</v>
      </c>
      <c r="I40" s="84">
        <v>0</v>
      </c>
      <c r="J40" s="84">
        <f t="shared" si="0"/>
        <v>0</v>
      </c>
      <c r="K40" s="88"/>
      <c r="L40" s="82"/>
      <c r="M40" s="81"/>
      <c r="N40" s="81"/>
      <c r="O40" s="82"/>
      <c r="P40" s="82"/>
      <c r="Q40" s="82"/>
      <c r="R40" s="86"/>
      <c r="S40" s="86"/>
    </row>
    <row r="41" spans="1:19" s="3" customFormat="1" x14ac:dyDescent="0.25">
      <c r="A41" s="86"/>
      <c r="B41" s="86"/>
      <c r="C41" s="83">
        <v>0</v>
      </c>
      <c r="D41" s="83">
        <v>0</v>
      </c>
      <c r="E41" s="84">
        <v>0</v>
      </c>
      <c r="F41" s="87"/>
      <c r="G41" s="82"/>
      <c r="H41" s="84">
        <v>0</v>
      </c>
      <c r="I41" s="84">
        <v>0</v>
      </c>
      <c r="J41" s="84">
        <f t="shared" si="0"/>
        <v>0</v>
      </c>
      <c r="K41" s="88"/>
      <c r="L41" s="82"/>
      <c r="M41" s="81"/>
      <c r="N41" s="81"/>
      <c r="O41" s="82"/>
      <c r="P41" s="82"/>
      <c r="Q41" s="82"/>
      <c r="R41" s="86"/>
      <c r="S41" s="86"/>
    </row>
    <row r="42" spans="1:19" s="3" customFormat="1" x14ac:dyDescent="0.25">
      <c r="A42" s="86"/>
      <c r="B42" s="86"/>
      <c r="C42" s="83">
        <v>0</v>
      </c>
      <c r="D42" s="83">
        <v>0</v>
      </c>
      <c r="E42" s="84">
        <v>0</v>
      </c>
      <c r="F42" s="87"/>
      <c r="G42" s="82"/>
      <c r="H42" s="84">
        <v>0</v>
      </c>
      <c r="I42" s="84">
        <v>0</v>
      </c>
      <c r="J42" s="84">
        <f t="shared" si="0"/>
        <v>0</v>
      </c>
      <c r="K42" s="88"/>
      <c r="L42" s="82"/>
      <c r="M42" s="81"/>
      <c r="N42" s="81"/>
      <c r="O42" s="82"/>
      <c r="P42" s="82"/>
      <c r="Q42" s="82"/>
      <c r="R42" s="86"/>
      <c r="S42" s="86"/>
    </row>
    <row r="43" spans="1:19" s="3" customFormat="1" x14ac:dyDescent="0.25">
      <c r="A43" s="86"/>
      <c r="B43" s="86"/>
      <c r="C43" s="83">
        <v>0</v>
      </c>
      <c r="D43" s="83">
        <v>0</v>
      </c>
      <c r="E43" s="84">
        <v>0</v>
      </c>
      <c r="F43" s="87"/>
      <c r="G43" s="82"/>
      <c r="H43" s="84">
        <v>0</v>
      </c>
      <c r="I43" s="84">
        <v>0</v>
      </c>
      <c r="J43" s="84">
        <f t="shared" si="0"/>
        <v>0</v>
      </c>
      <c r="K43" s="88"/>
      <c r="L43" s="82"/>
      <c r="M43" s="81"/>
      <c r="N43" s="81"/>
      <c r="O43" s="82"/>
      <c r="P43" s="82"/>
      <c r="Q43" s="82"/>
      <c r="R43" s="86"/>
      <c r="S43" s="86"/>
    </row>
    <row r="44" spans="1:19" s="3" customFormat="1" x14ac:dyDescent="0.25">
      <c r="A44" s="86"/>
      <c r="B44" s="86"/>
      <c r="C44" s="83">
        <v>0</v>
      </c>
      <c r="D44" s="83">
        <v>0</v>
      </c>
      <c r="E44" s="84">
        <v>0</v>
      </c>
      <c r="F44" s="87"/>
      <c r="G44" s="82"/>
      <c r="H44" s="84">
        <v>0</v>
      </c>
      <c r="I44" s="84">
        <v>0</v>
      </c>
      <c r="J44" s="84">
        <f t="shared" si="0"/>
        <v>0</v>
      </c>
      <c r="K44" s="88"/>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si="0"/>
        <v>0</v>
      </c>
      <c r="K45" s="88"/>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0"/>
        <v>0</v>
      </c>
      <c r="K46" s="88"/>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si="0"/>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0"/>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0"/>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0"/>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0"/>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0"/>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0"/>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0"/>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0"/>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0"/>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0"/>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0"/>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0"/>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0"/>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0"/>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ref="J62:J110" si="1">H62-I62</f>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1"/>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1"/>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1"/>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si="1"/>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1"/>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1"/>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1"/>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1"/>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1"/>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1"/>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1"/>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1"/>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1"/>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1"/>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1"/>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1"/>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1"/>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1"/>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1"/>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1"/>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1"/>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1"/>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1"/>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1"/>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1"/>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1"/>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1"/>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1"/>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1"/>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1"/>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1"/>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1"/>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1"/>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1"/>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1"/>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1"/>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1"/>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1"/>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1"/>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1"/>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1"/>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1"/>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1"/>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1"/>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1"/>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1"/>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1"/>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1"/>
        <v>0</v>
      </c>
      <c r="K110" s="88"/>
      <c r="L110" s="82"/>
      <c r="M110" s="81"/>
      <c r="N110" s="81"/>
      <c r="O110" s="82"/>
      <c r="P110" s="82"/>
      <c r="Q110" s="82"/>
      <c r="R110" s="86"/>
      <c r="S110" s="86"/>
    </row>
    <row r="111" spans="1:19" s="21" customFormat="1" x14ac:dyDescent="0.25">
      <c r="A111" s="20" t="s">
        <v>90</v>
      </c>
      <c r="C111" s="25"/>
      <c r="D111" s="20" t="s">
        <v>90</v>
      </c>
      <c r="E111" s="25"/>
      <c r="F111" s="26"/>
      <c r="H111" s="25"/>
      <c r="I111" s="25"/>
      <c r="J111" s="25"/>
      <c r="K111" s="27"/>
    </row>
    <row r="112" spans="1:19"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S25"/>
  <sheetViews>
    <sheetView tabSelected="1" zoomScale="85" zoomScaleNormal="85" workbookViewId="0">
      <selection activeCell="B22" sqref="B22"/>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Waller County, Texas</v>
      </c>
      <c r="C3" s="1"/>
      <c r="D3" s="1"/>
      <c r="E3" s="1"/>
      <c r="F3" s="1"/>
      <c r="H3" s="1"/>
      <c r="I3" s="1"/>
      <c r="J3" s="1"/>
      <c r="K3" s="1"/>
    </row>
    <row r="4" spans="1:11" x14ac:dyDescent="0.25">
      <c r="A4" s="14" t="s">
        <v>2</v>
      </c>
      <c r="B4" s="75">
        <f>IF(OR('1 - Contact Information'!B7="",'1 - Contact Information'!B7="(select)"),"",'1 - Contact Information'!B7)</f>
        <v>2018</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v>44295373</v>
      </c>
    </row>
    <row r="11" spans="1:11" x14ac:dyDescent="0.25">
      <c r="A11" s="58" t="s">
        <v>81</v>
      </c>
      <c r="B11" s="90">
        <v>42055920</v>
      </c>
    </row>
    <row r="12" spans="1:11" ht="31.5" x14ac:dyDescent="0.25">
      <c r="A12" s="58" t="s">
        <v>82</v>
      </c>
      <c r="B12" s="90">
        <v>57866102</v>
      </c>
    </row>
    <row r="13" spans="1:11" x14ac:dyDescent="0.25">
      <c r="A13" s="21"/>
      <c r="B13" s="21"/>
    </row>
    <row r="14" spans="1:11" ht="31.5" x14ac:dyDescent="0.25">
      <c r="A14" s="28" t="s">
        <v>224</v>
      </c>
      <c r="B14" s="29"/>
    </row>
    <row r="15" spans="1:11" x14ac:dyDescent="0.25">
      <c r="A15" s="57" t="s">
        <v>83</v>
      </c>
      <c r="B15" s="89">
        <v>44295373</v>
      </c>
    </row>
    <row r="16" spans="1:11" ht="31.5" x14ac:dyDescent="0.25">
      <c r="A16" s="58" t="s">
        <v>84</v>
      </c>
      <c r="B16" s="90">
        <v>42055920</v>
      </c>
    </row>
    <row r="17" spans="1:2" ht="31.5" x14ac:dyDescent="0.25">
      <c r="A17" s="58" t="s">
        <v>85</v>
      </c>
      <c r="B17" s="90">
        <v>57866102</v>
      </c>
    </row>
    <row r="18" spans="1:2" x14ac:dyDescent="0.25">
      <c r="A18" s="21"/>
      <c r="B18" s="21"/>
    </row>
    <row r="19" spans="1:2" ht="31.5" x14ac:dyDescent="0.25">
      <c r="A19" s="28" t="s">
        <v>223</v>
      </c>
      <c r="B19" s="31"/>
    </row>
    <row r="20" spans="1:2" x14ac:dyDescent="0.25">
      <c r="A20" s="57" t="s">
        <v>290</v>
      </c>
      <c r="B20" s="91">
        <v>53508</v>
      </c>
    </row>
    <row r="21" spans="1:2" x14ac:dyDescent="0.25">
      <c r="A21" s="57" t="s">
        <v>291</v>
      </c>
      <c r="B21" s="92" t="s">
        <v>316</v>
      </c>
    </row>
    <row r="22" spans="1:2" ht="31.5" customHeight="1" x14ac:dyDescent="0.25">
      <c r="A22" s="57" t="s">
        <v>86</v>
      </c>
      <c r="B22" s="89">
        <f>+B15/B20</f>
        <v>827.82710996486503</v>
      </c>
    </row>
    <row r="23" spans="1:2" ht="31.5" x14ac:dyDescent="0.25">
      <c r="A23" s="58" t="s">
        <v>87</v>
      </c>
      <c r="B23" s="90">
        <f>+B16/B20</f>
        <v>785.9744337295358</v>
      </c>
    </row>
    <row r="24" spans="1:2" ht="47.25" customHeight="1" x14ac:dyDescent="0.25">
      <c r="A24" s="58" t="s">
        <v>88</v>
      </c>
      <c r="B24" s="90">
        <f>+B17/B20</f>
        <v>1081.4476713762429</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E30"/>
  <sheetViews>
    <sheetView zoomScale="85" zoomScaleNormal="85" workbookViewId="0">
      <selection sqref="A1:E29"/>
    </sheetView>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63"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E43"/>
  <sheetViews>
    <sheetView zoomScale="85" zoomScaleNormal="85" workbookViewId="0">
      <selection activeCell="C12" sqref="C12"/>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Mike Boehnke</cp:lastModifiedBy>
  <dcterms:created xsi:type="dcterms:W3CDTF">2017-01-13T17:49:37Z</dcterms:created>
  <dcterms:modified xsi:type="dcterms:W3CDTF">2019-08-01T21:56:15Z</dcterms:modified>
</cp:coreProperties>
</file>